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3" activeTab="1"/>
  </bookViews>
  <sheets>
    <sheet name="Tabela original" sheetId="1" r:id="rId1"/>
    <sheet name="Cálculo conforme fórmula Mankiw" sheetId="2" r:id="rId2"/>
    <sheet name="Sheet3" sheetId="3" r:id="rId3"/>
  </sheets>
  <definedNames>
    <definedName name="e">'Tabela original'!$G$2:$G$45</definedName>
    <definedName name="P">'Tabela original'!$D$2:$D$45</definedName>
    <definedName name="Pst">'Tabela original'!$D$2</definedName>
  </definedNames>
  <calcPr calcId="145621" iterateDelta="1E-4"/>
</workbook>
</file>

<file path=xl/calcChain.xml><?xml version="1.0" encoding="utf-8"?>
<calcChain xmlns="http://schemas.openxmlformats.org/spreadsheetml/2006/main">
  <c r="D46" i="2" l="1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C20" i="2"/>
  <c r="D19" i="2"/>
  <c r="C19" i="2"/>
  <c r="D18" i="2"/>
  <c r="C18" i="2"/>
  <c r="D17" i="2"/>
  <c r="C17" i="2"/>
  <c r="D16" i="2"/>
  <c r="C16" i="2"/>
  <c r="D15" i="2"/>
  <c r="C15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49" i="2" s="1"/>
  <c r="F45" i="1"/>
  <c r="H45" i="1" s="1"/>
  <c r="E45" i="1"/>
  <c r="F44" i="1"/>
  <c r="H44" i="1" s="1"/>
  <c r="E44" i="1"/>
  <c r="F43" i="1"/>
  <c r="H43" i="1" s="1"/>
  <c r="E43" i="1"/>
  <c r="F42" i="1"/>
  <c r="H42" i="1" s="1"/>
  <c r="E42" i="1"/>
  <c r="F41" i="1"/>
  <c r="H41" i="1" s="1"/>
  <c r="E41" i="1"/>
  <c r="F40" i="1"/>
  <c r="H40" i="1" s="1"/>
  <c r="E40" i="1"/>
  <c r="F39" i="1"/>
  <c r="H39" i="1" s="1"/>
  <c r="E39" i="1"/>
  <c r="F38" i="1"/>
  <c r="H38" i="1" s="1"/>
  <c r="E38" i="1"/>
  <c r="F37" i="1"/>
  <c r="H37" i="1" s="1"/>
  <c r="E37" i="1"/>
  <c r="F36" i="1"/>
  <c r="H36" i="1" s="1"/>
  <c r="E36" i="1"/>
  <c r="F35" i="1"/>
  <c r="H35" i="1" s="1"/>
  <c r="E35" i="1"/>
  <c r="F34" i="1"/>
  <c r="H34" i="1" s="1"/>
  <c r="E34" i="1"/>
  <c r="F33" i="1"/>
  <c r="H33" i="1" s="1"/>
  <c r="E33" i="1"/>
  <c r="F32" i="1"/>
  <c r="H32" i="1" s="1"/>
  <c r="E32" i="1"/>
  <c r="F31" i="1"/>
  <c r="H31" i="1" s="1"/>
  <c r="E31" i="1"/>
  <c r="F30" i="1"/>
  <c r="H30" i="1" s="1"/>
  <c r="E30" i="1"/>
  <c r="F29" i="1"/>
  <c r="H29" i="1" s="1"/>
  <c r="E29" i="1"/>
  <c r="F28" i="1"/>
  <c r="H28" i="1" s="1"/>
  <c r="E28" i="1"/>
  <c r="F27" i="1"/>
  <c r="H27" i="1" s="1"/>
  <c r="E27" i="1"/>
  <c r="F26" i="1"/>
  <c r="H26" i="1" s="1"/>
  <c r="E26" i="1"/>
  <c r="F25" i="1"/>
  <c r="H25" i="1" s="1"/>
  <c r="E25" i="1"/>
  <c r="F24" i="1"/>
  <c r="H24" i="1" s="1"/>
  <c r="E24" i="1"/>
  <c r="F23" i="1"/>
  <c r="H23" i="1" s="1"/>
  <c r="E23" i="1"/>
  <c r="F22" i="1"/>
  <c r="H22" i="1" s="1"/>
  <c r="E22" i="1"/>
  <c r="F21" i="1"/>
  <c r="H21" i="1" s="1"/>
  <c r="E21" i="1"/>
  <c r="F20" i="1"/>
  <c r="H20" i="1" s="1"/>
  <c r="E20" i="1"/>
  <c r="G19" i="1"/>
  <c r="D20" i="2" s="1"/>
  <c r="E20" i="2" s="1"/>
  <c r="F20" i="2" s="1"/>
  <c r="F19" i="1"/>
  <c r="H19" i="1" s="1"/>
  <c r="E19" i="1"/>
  <c r="F18" i="1"/>
  <c r="H18" i="1" s="1"/>
  <c r="E18" i="1"/>
  <c r="F17" i="1"/>
  <c r="H17" i="1" s="1"/>
  <c r="E17" i="1"/>
  <c r="F16" i="1"/>
  <c r="H16" i="1" s="1"/>
  <c r="E16" i="1"/>
  <c r="F15" i="1"/>
  <c r="H15" i="1" s="1"/>
  <c r="E15" i="1"/>
  <c r="F14" i="1"/>
  <c r="H14" i="1" s="1"/>
  <c r="E14" i="1"/>
  <c r="G13" i="1"/>
  <c r="D14" i="2" s="1"/>
  <c r="E14" i="2" s="1"/>
  <c r="F14" i="2" s="1"/>
  <c r="F13" i="1"/>
  <c r="H13" i="1" s="1"/>
  <c r="E13" i="1"/>
  <c r="F12" i="1"/>
  <c r="H12" i="1" s="1"/>
  <c r="E12" i="1"/>
  <c r="F11" i="1"/>
  <c r="H11" i="1" s="1"/>
  <c r="E11" i="1"/>
  <c r="F10" i="1"/>
  <c r="H10" i="1" s="1"/>
  <c r="E10" i="1"/>
  <c r="F9" i="1"/>
  <c r="H9" i="1" s="1"/>
  <c r="E9" i="1"/>
  <c r="F8" i="1"/>
  <c r="H8" i="1" s="1"/>
  <c r="E8" i="1"/>
  <c r="F7" i="1"/>
  <c r="H7" i="1" s="1"/>
  <c r="E7" i="1"/>
  <c r="F6" i="1"/>
  <c r="H6" i="1" s="1"/>
  <c r="E6" i="1"/>
  <c r="F5" i="1"/>
  <c r="H5" i="1" s="1"/>
  <c r="E5" i="1"/>
  <c r="F4" i="1"/>
  <c r="H4" i="1" s="1"/>
  <c r="E4" i="1"/>
  <c r="F3" i="1"/>
  <c r="H3" i="1" s="1"/>
  <c r="E3" i="1"/>
  <c r="F2" i="1"/>
  <c r="H2" i="1" s="1"/>
  <c r="E2" i="1"/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5" i="2"/>
  <c r="F15" i="2" s="1"/>
  <c r="E16" i="2"/>
  <c r="F16" i="2" s="1"/>
  <c r="E17" i="2"/>
  <c r="F17" i="2" s="1"/>
  <c r="E18" i="2"/>
  <c r="F18" i="2" s="1"/>
  <c r="E19" i="2"/>
  <c r="F19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</calcChain>
</file>

<file path=xl/sharedStrings.xml><?xml version="1.0" encoding="utf-8"?>
<sst xmlns="http://schemas.openxmlformats.org/spreadsheetml/2006/main" count="195" uniqueCount="105">
  <si>
    <t>País</t>
  </si>
  <si>
    <t>Moeda</t>
  </si>
  <si>
    <t>moeda local</t>
  </si>
  <si>
    <t>em US$</t>
  </si>
  <si>
    <t>PPP de US$1</t>
  </si>
  <si>
    <t>taxa de câmbio</t>
  </si>
  <si>
    <t>Apreciação contra o dola</t>
  </si>
  <si>
    <t>USA</t>
  </si>
  <si>
    <t>Dolar</t>
  </si>
  <si>
    <t>Noruega</t>
  </si>
  <si>
    <t>Coroa norueguesa</t>
  </si>
  <si>
    <t>Suiça</t>
  </si>
  <si>
    <t>Franco suiço</t>
  </si>
  <si>
    <t>Suécia</t>
  </si>
  <si>
    <t>Coroa sueca</t>
  </si>
  <si>
    <t>Brasil</t>
  </si>
  <si>
    <t>Real</t>
  </si>
  <si>
    <t>Dinamarca</t>
  </si>
  <si>
    <t>Coroa dinamarquesa</t>
  </si>
  <si>
    <t>Australia</t>
  </si>
  <si>
    <t>dolar australiano</t>
  </si>
  <si>
    <t>Argentina</t>
  </si>
  <si>
    <t>peso argentino</t>
  </si>
  <si>
    <t>Canada</t>
  </si>
  <si>
    <t>dolar canadense</t>
  </si>
  <si>
    <t>Uruguai</t>
  </si>
  <si>
    <t>Peso uruguaio</t>
  </si>
  <si>
    <t>Colombia</t>
  </si>
  <si>
    <t>Peso colombiano</t>
  </si>
  <si>
    <t>Área do Euro</t>
  </si>
  <si>
    <t>Euro</t>
  </si>
  <si>
    <t>Japão</t>
  </si>
  <si>
    <t>Yen</t>
  </si>
  <si>
    <t>Israel</t>
  </si>
  <si>
    <t>Siclo</t>
  </si>
  <si>
    <t>Chile</t>
  </si>
  <si>
    <t>Peso chileno</t>
  </si>
  <si>
    <t>Nova Zelandia</t>
  </si>
  <si>
    <t>Dolar neo zelandes</t>
  </si>
  <si>
    <t>Costa Rica</t>
  </si>
  <si>
    <t>Colones</t>
  </si>
  <si>
    <t>Grã-Bretanha</t>
  </si>
  <si>
    <t>Libra</t>
  </si>
  <si>
    <t>Singapura</t>
  </si>
  <si>
    <t>Dolar de singapura</t>
  </si>
  <si>
    <t>Peru</t>
  </si>
  <si>
    <t>Sol</t>
  </si>
  <si>
    <t>Turkia</t>
  </si>
  <si>
    <t>Lira</t>
  </si>
  <si>
    <t>República Checa</t>
  </si>
  <si>
    <t>Coroa checa</t>
  </si>
  <si>
    <t>Emirados</t>
  </si>
  <si>
    <t>Dirame</t>
  </si>
  <si>
    <t>Coréia do Sul</t>
  </si>
  <si>
    <t>Won</t>
  </si>
  <si>
    <t>Latvia</t>
  </si>
  <si>
    <t>Lats</t>
  </si>
  <si>
    <t>Paquistão</t>
  </si>
  <si>
    <t>Rúpia paquistanesa</t>
  </si>
  <si>
    <t>Lituania</t>
  </si>
  <si>
    <t>Litas</t>
  </si>
  <si>
    <t>Mexico</t>
  </si>
  <si>
    <t>Peso mexicano</t>
  </si>
  <si>
    <t>Filipinas</t>
  </si>
  <si>
    <t>Peso filipino</t>
  </si>
  <si>
    <t>Arabia Saudita</t>
  </si>
  <si>
    <t>Rial</t>
  </si>
  <si>
    <t>Hungria</t>
  </si>
  <si>
    <t>Florim Húngaro</t>
  </si>
  <si>
    <t>Polônia</t>
  </si>
  <si>
    <t>Zloti</t>
  </si>
  <si>
    <t>Egito</t>
  </si>
  <si>
    <t>Libra egípcia</t>
  </si>
  <si>
    <t>Russia</t>
  </si>
  <si>
    <t>Rublo</t>
  </si>
  <si>
    <t>Sri Lanca</t>
  </si>
  <si>
    <t>Rupia cingalesa</t>
  </si>
  <si>
    <t>Taiwan</t>
  </si>
  <si>
    <t>Dólar de Taiwan</t>
  </si>
  <si>
    <t>Indonesia</t>
  </si>
  <si>
    <t>Rupia indonésia</t>
  </si>
  <si>
    <t>África do Sul</t>
  </si>
  <si>
    <t>Rand</t>
  </si>
  <si>
    <t>Tailandia</t>
  </si>
  <si>
    <t>Baht</t>
  </si>
  <si>
    <t>China</t>
  </si>
  <si>
    <t>Yuan</t>
  </si>
  <si>
    <t>Malasia</t>
  </si>
  <si>
    <t>Ringuit</t>
  </si>
  <si>
    <t>Hong Kong</t>
  </si>
  <si>
    <t>Dolas de Hong Kong</t>
  </si>
  <si>
    <t>Ucrania</t>
  </si>
  <si>
    <t>Grivnia</t>
  </si>
  <si>
    <t>India</t>
  </si>
  <si>
    <t>Rúpia indiana</t>
  </si>
  <si>
    <t>Preço do BM em moeda local (P)</t>
  </si>
  <si>
    <t>PPP=e P/P*</t>
  </si>
  <si>
    <t>P* =</t>
  </si>
  <si>
    <t>(Preço do Big Mac nos EUA)</t>
  </si>
  <si>
    <t>P</t>
  </si>
  <si>
    <t>e</t>
  </si>
  <si>
    <t>PPP-1</t>
  </si>
  <si>
    <t>Valorização da moeda local</t>
  </si>
  <si>
    <t>Câmbio real</t>
  </si>
  <si>
    <t>e=Taxa de câmbio nominal (US$/ moeda local)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</si>
</sst>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0"/>
      <name val="Times New Roman"/>
      <family val="1"/>
      <charset val="1"/>
    </font>
    <font>
      <b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666666"/>
        <bgColor rgb="FF878787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9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0" fillId="3" borderId="0" xfId="0" applyFont="1" applyFill="1"/>
    <xf numFmtId="2" fontId="0" fillId="3" borderId="0" xfId="0" applyNumberFormat="1" applyFill="1"/>
    <xf numFmtId="9" fontId="0" fillId="3" borderId="0" xfId="0" applyNumberFormat="1" applyFill="1"/>
    <xf numFmtId="2" fontId="0" fillId="0" borderId="0" xfId="0" applyNumberFormat="1"/>
    <xf numFmtId="0" fontId="0" fillId="0" borderId="1" xfId="0" applyFont="1" applyBorder="1"/>
    <xf numFmtId="2" fontId="0" fillId="0" borderId="1" xfId="0" applyNumberFormat="1" applyBorder="1"/>
    <xf numFmtId="9" fontId="0" fillId="0" borderId="1" xfId="0" applyNumberFormat="1" applyBorder="1"/>
    <xf numFmtId="0" fontId="0" fillId="0" borderId="0" xfId="0" applyFont="1" applyAlignment="1">
      <alignment horizontal="right"/>
    </xf>
    <xf numFmtId="2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1"/>
          <c:cat>
            <c:strRef>
              <c:f>'Tabela original'!$B$3:$B$45</c:f>
              <c:strCache>
                <c:ptCount val="43"/>
                <c:pt idx="0">
                  <c:v>Noruega</c:v>
                </c:pt>
                <c:pt idx="1">
                  <c:v>Suiça</c:v>
                </c:pt>
                <c:pt idx="2">
                  <c:v>Suécia</c:v>
                </c:pt>
                <c:pt idx="3">
                  <c:v>Brasil</c:v>
                </c:pt>
                <c:pt idx="4">
                  <c:v>Dinamarca</c:v>
                </c:pt>
                <c:pt idx="5">
                  <c:v>Australia</c:v>
                </c:pt>
                <c:pt idx="6">
                  <c:v>Argentina</c:v>
                </c:pt>
                <c:pt idx="7">
                  <c:v>Canada</c:v>
                </c:pt>
                <c:pt idx="8">
                  <c:v>Uruguai</c:v>
                </c:pt>
                <c:pt idx="9">
                  <c:v>Colombia</c:v>
                </c:pt>
                <c:pt idx="10">
                  <c:v>Área do Euro</c:v>
                </c:pt>
                <c:pt idx="11">
                  <c:v>Japão</c:v>
                </c:pt>
                <c:pt idx="12">
                  <c:v>Israel</c:v>
                </c:pt>
                <c:pt idx="13">
                  <c:v>Chile</c:v>
                </c:pt>
                <c:pt idx="14">
                  <c:v>Nova Zelandia</c:v>
                </c:pt>
                <c:pt idx="15">
                  <c:v>Costa Rica</c:v>
                </c:pt>
                <c:pt idx="16">
                  <c:v>Grã-Bretanha</c:v>
                </c:pt>
                <c:pt idx="17">
                  <c:v>Singapura</c:v>
                </c:pt>
                <c:pt idx="18">
                  <c:v>Peru</c:v>
                </c:pt>
                <c:pt idx="19">
                  <c:v>Turkia</c:v>
                </c:pt>
                <c:pt idx="20">
                  <c:v>República Checa</c:v>
                </c:pt>
                <c:pt idx="21">
                  <c:v>Emirados</c:v>
                </c:pt>
                <c:pt idx="22">
                  <c:v>Coréia do Sul</c:v>
                </c:pt>
                <c:pt idx="23">
                  <c:v>Latvia</c:v>
                </c:pt>
                <c:pt idx="24">
                  <c:v>Paquistão</c:v>
                </c:pt>
                <c:pt idx="25">
                  <c:v>Lituania</c:v>
                </c:pt>
                <c:pt idx="26">
                  <c:v>Mexico</c:v>
                </c:pt>
                <c:pt idx="27">
                  <c:v>Filipinas</c:v>
                </c:pt>
                <c:pt idx="28">
                  <c:v>Arabia Saudita</c:v>
                </c:pt>
                <c:pt idx="29">
                  <c:v>Hungria</c:v>
                </c:pt>
                <c:pt idx="30">
                  <c:v>Polônia</c:v>
                </c:pt>
                <c:pt idx="31">
                  <c:v>Egito</c:v>
                </c:pt>
                <c:pt idx="32">
                  <c:v>Russia</c:v>
                </c:pt>
                <c:pt idx="33">
                  <c:v>Sri Lanca</c:v>
                </c:pt>
                <c:pt idx="34">
                  <c:v>Taiwan</c:v>
                </c:pt>
                <c:pt idx="35">
                  <c:v>Indonesia</c:v>
                </c:pt>
                <c:pt idx="36">
                  <c:v>África do Sul</c:v>
                </c:pt>
                <c:pt idx="37">
                  <c:v>Tailandia</c:v>
                </c:pt>
                <c:pt idx="38">
                  <c:v>China</c:v>
                </c:pt>
                <c:pt idx="39">
                  <c:v>Malasia</c:v>
                </c:pt>
                <c:pt idx="40">
                  <c:v>Hong Kong</c:v>
                </c:pt>
                <c:pt idx="41">
                  <c:v>Ucrania</c:v>
                </c:pt>
                <c:pt idx="42">
                  <c:v>India</c:v>
                </c:pt>
              </c:strCache>
            </c:strRef>
          </c:cat>
          <c:val>
            <c:numRef>
              <c:f>'Tabela original'!$H$3:$H$45</c:f>
              <c:numCache>
                <c:formatCode>0%</c:formatCode>
                <c:ptCount val="43"/>
                <c:pt idx="0">
                  <c:v>0.61620939766635119</c:v>
                </c:pt>
                <c:pt idx="1">
                  <c:v>0.61210317460317443</c:v>
                </c:pt>
                <c:pt idx="2">
                  <c:v>0.40864426578712276</c:v>
                </c:pt>
                <c:pt idx="3">
                  <c:v>0.34832938700342009</c:v>
                </c:pt>
                <c:pt idx="4">
                  <c:v>0.27986348122866889</c:v>
                </c:pt>
                <c:pt idx="5">
                  <c:v>0.1782032400589102</c:v>
                </c:pt>
                <c:pt idx="6">
                  <c:v>0.10485029278532765</c:v>
                </c:pt>
                <c:pt idx="7">
                  <c:v>0.10410830999066301</c:v>
                </c:pt>
                <c:pt idx="8">
                  <c:v>0.10172603745868525</c:v>
                </c:pt>
                <c:pt idx="9">
                  <c:v>7.4113856068743322E-2</c:v>
                </c:pt>
                <c:pt idx="10">
                  <c:v>5.530952380952403E-2</c:v>
                </c:pt>
                <c:pt idx="11">
                  <c:v>-9.2265774970586856E-3</c:v>
                </c:pt>
                <c:pt idx="12">
                  <c:v>-1.6697588126159624E-2</c:v>
                </c:pt>
                <c:pt idx="13">
                  <c:v>-3.5384904950122364E-2</c:v>
                </c:pt>
                <c:pt idx="14">
                  <c:v>-3.6281179138322073E-2</c:v>
                </c:pt>
                <c:pt idx="15">
                  <c:v>-4.2950513538748902E-2</c:v>
                </c:pt>
                <c:pt idx="16">
                  <c:v>-8.6999999999999966E-2</c:v>
                </c:pt>
                <c:pt idx="17">
                  <c:v>-0.10483573274270963</c:v>
                </c:pt>
                <c:pt idx="18">
                  <c:v>-0.11488759072402199</c:v>
                </c:pt>
                <c:pt idx="19">
                  <c:v>-0.15514592933947791</c:v>
                </c:pt>
                <c:pt idx="20">
                  <c:v>-0.18043884220354811</c:v>
                </c:pt>
                <c:pt idx="21">
                  <c:v>-0.22148695990657841</c:v>
                </c:pt>
                <c:pt idx="22">
                  <c:v>-0.2399030362792226</c:v>
                </c:pt>
                <c:pt idx="23">
                  <c:v>-0.28571428571428592</c:v>
                </c:pt>
                <c:pt idx="24">
                  <c:v>-0.31293272025791441</c:v>
                </c:pt>
                <c:pt idx="25">
                  <c:v>-0.31470743278861368</c:v>
                </c:pt>
                <c:pt idx="26">
                  <c:v>-0.35602896129211925</c:v>
                </c:pt>
                <c:pt idx="27">
                  <c:v>-0.3614718614718615</c:v>
                </c:pt>
                <c:pt idx="28">
                  <c:v>-0.36507936507936511</c:v>
                </c:pt>
                <c:pt idx="29">
                  <c:v>-0.37572590011614404</c:v>
                </c:pt>
                <c:pt idx="30">
                  <c:v>-0.38446969696969702</c:v>
                </c:pt>
                <c:pt idx="31">
                  <c:v>-0.3889940081993063</c:v>
                </c:pt>
                <c:pt idx="32">
                  <c:v>-0.3935309973045823</c:v>
                </c:pt>
                <c:pt idx="33">
                  <c:v>-0.39378736569254569</c:v>
                </c:pt>
                <c:pt idx="34">
                  <c:v>-0.40476190476190477</c:v>
                </c:pt>
                <c:pt idx="35">
                  <c:v>-0.41427531711374499</c:v>
                </c:pt>
                <c:pt idx="36">
                  <c:v>-0.41574415744157445</c:v>
                </c:pt>
                <c:pt idx="37">
                  <c:v>-0.41599281221922735</c:v>
                </c:pt>
                <c:pt idx="38">
                  <c:v>-0.41983122362869207</c:v>
                </c:pt>
                <c:pt idx="39">
                  <c:v>-0.44267515923566891</c:v>
                </c:pt>
                <c:pt idx="40">
                  <c:v>-0.49439235153520866</c:v>
                </c:pt>
                <c:pt idx="41">
                  <c:v>-0.4965647950722577</c:v>
                </c:pt>
                <c:pt idx="42">
                  <c:v>-0.61464354527938347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5451904"/>
        <c:axId val="215457792"/>
      </c:barChart>
      <c:catAx>
        <c:axId val="215451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5457792"/>
        <c:crossesAt val="0"/>
        <c:auto val="1"/>
        <c:lblAlgn val="ctr"/>
        <c:lblOffset val="100"/>
        <c:noMultiLvlLbl val="1"/>
      </c:catAx>
      <c:valAx>
        <c:axId val="215457792"/>
        <c:scaling>
          <c:orientation val="minMax"/>
        </c:scaling>
        <c:delete val="1"/>
        <c:axPos val="l"/>
        <c:majorGridlines>
          <c:spPr>
            <a:ln w="9360">
              <a:solidFill>
                <a:srgbClr val="B3B3B3"/>
              </a:solidFill>
              <a:round/>
            </a:ln>
          </c:spPr>
        </c:majorGridlines>
        <c:numFmt formatCode="0%" sourceLinked="1"/>
        <c:majorTickMark val="out"/>
        <c:minorTickMark val="none"/>
        <c:tickLblPos val="nextTo"/>
        <c:crossAx val="215451904"/>
        <c:crossesAt val="0"/>
        <c:crossBetween val="between"/>
      </c:valAx>
      <c:spPr>
        <a:solidFill>
          <a:srgbClr val="FFFFFF"/>
        </a:solidFill>
        <a:ln>
          <a:solidFill>
            <a:srgbClr val="B3B3B3"/>
          </a:solidFill>
        </a:ln>
      </c:spPr>
    </c:plotArea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63360</xdr:colOff>
      <xdr:row>26</xdr:row>
      <xdr:rowOff>116640</xdr:rowOff>
    </xdr:from>
    <xdr:to>
      <xdr:col>15</xdr:col>
      <xdr:colOff>133200</xdr:colOff>
      <xdr:row>47</xdr:row>
      <xdr:rowOff>128880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topLeftCell="D1" zoomScale="145" zoomScaleNormal="145" workbookViewId="0">
      <selection activeCell="G2" sqref="G2"/>
    </sheetView>
  </sheetViews>
  <sheetFormatPr defaultRowHeight="12.75" x14ac:dyDescent="0.2"/>
  <cols>
    <col min="1" max="2" width="11.5703125"/>
    <col min="3" max="3" width="18.42578125"/>
    <col min="4" max="1025" width="11.5703125"/>
  </cols>
  <sheetData>
    <row r="1" spans="2:8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8" x14ac:dyDescent="0.2">
      <c r="B2" s="1" t="s">
        <v>7</v>
      </c>
      <c r="C2" t="s">
        <v>8</v>
      </c>
      <c r="D2">
        <v>4.2</v>
      </c>
      <c r="E2" s="2">
        <f t="shared" ref="E2:E45" si="0">D2/G2</f>
        <v>4.2</v>
      </c>
      <c r="F2" s="2">
        <f t="shared" ref="F2:F45" si="1">D2/D$2</f>
        <v>1</v>
      </c>
      <c r="G2" s="2">
        <v>1</v>
      </c>
      <c r="H2" s="3">
        <f t="shared" ref="H2:H45" si="2">F2/G2-1</f>
        <v>0</v>
      </c>
    </row>
    <row r="3" spans="2:8" x14ac:dyDescent="0.2">
      <c r="B3" t="s">
        <v>9</v>
      </c>
      <c r="C3" t="s">
        <v>10</v>
      </c>
      <c r="D3">
        <v>41</v>
      </c>
      <c r="E3" s="2">
        <f t="shared" si="0"/>
        <v>6.7880794701986753</v>
      </c>
      <c r="F3" s="2">
        <f t="shared" si="1"/>
        <v>9.761904761904761</v>
      </c>
      <c r="G3" s="2">
        <v>6.04</v>
      </c>
      <c r="H3" s="3">
        <f t="shared" si="2"/>
        <v>0.61620939766635119</v>
      </c>
    </row>
    <row r="4" spans="2:8" x14ac:dyDescent="0.2">
      <c r="B4" t="s">
        <v>11</v>
      </c>
      <c r="C4" t="s">
        <v>12</v>
      </c>
      <c r="D4">
        <v>6.5</v>
      </c>
      <c r="E4" s="2">
        <f t="shared" si="0"/>
        <v>6.7708333333333339</v>
      </c>
      <c r="F4" s="2">
        <f t="shared" si="1"/>
        <v>1.5476190476190474</v>
      </c>
      <c r="G4" s="2">
        <v>0.96</v>
      </c>
      <c r="H4" s="3">
        <f t="shared" si="2"/>
        <v>0.61210317460317443</v>
      </c>
    </row>
    <row r="5" spans="2:8" x14ac:dyDescent="0.2">
      <c r="B5" t="s">
        <v>13</v>
      </c>
      <c r="C5" t="s">
        <v>14</v>
      </c>
      <c r="D5">
        <v>41</v>
      </c>
      <c r="E5" s="2">
        <f t="shared" si="0"/>
        <v>5.9163059163059168</v>
      </c>
      <c r="F5" s="2">
        <f t="shared" si="1"/>
        <v>9.761904761904761</v>
      </c>
      <c r="G5" s="2">
        <v>6.93</v>
      </c>
      <c r="H5" s="3">
        <f t="shared" si="2"/>
        <v>0.40864426578712276</v>
      </c>
    </row>
    <row r="6" spans="2:8" x14ac:dyDescent="0.2">
      <c r="B6" t="s">
        <v>15</v>
      </c>
      <c r="C6" t="s">
        <v>16</v>
      </c>
      <c r="D6">
        <v>10.25</v>
      </c>
      <c r="E6" s="2">
        <f t="shared" si="0"/>
        <v>5.6629834254143647</v>
      </c>
      <c r="F6" s="2">
        <f t="shared" si="1"/>
        <v>2.4404761904761902</v>
      </c>
      <c r="G6" s="2">
        <v>1.81</v>
      </c>
      <c r="H6" s="3">
        <f t="shared" si="2"/>
        <v>0.34832938700342009</v>
      </c>
    </row>
    <row r="7" spans="2:8" x14ac:dyDescent="0.2">
      <c r="B7" t="s">
        <v>17</v>
      </c>
      <c r="C7" t="s">
        <v>18</v>
      </c>
      <c r="D7">
        <v>31.5</v>
      </c>
      <c r="E7" s="2">
        <f t="shared" si="0"/>
        <v>5.3754266211604094</v>
      </c>
      <c r="F7" s="2">
        <f t="shared" si="1"/>
        <v>7.5</v>
      </c>
      <c r="G7" s="2">
        <v>5.86</v>
      </c>
      <c r="H7" s="3">
        <f t="shared" si="2"/>
        <v>0.27986348122866889</v>
      </c>
    </row>
    <row r="8" spans="2:8" x14ac:dyDescent="0.2">
      <c r="B8" t="s">
        <v>19</v>
      </c>
      <c r="C8" t="s">
        <v>20</v>
      </c>
      <c r="D8">
        <v>4.8</v>
      </c>
      <c r="E8" s="2">
        <f t="shared" si="0"/>
        <v>4.9484536082474229</v>
      </c>
      <c r="F8" s="2">
        <f t="shared" si="1"/>
        <v>1.1428571428571428</v>
      </c>
      <c r="G8" s="2">
        <v>0.97</v>
      </c>
      <c r="H8" s="3">
        <f t="shared" si="2"/>
        <v>0.1782032400589102</v>
      </c>
    </row>
    <row r="9" spans="2:8" x14ac:dyDescent="0.2">
      <c r="B9" t="s">
        <v>21</v>
      </c>
      <c r="C9" t="s">
        <v>22</v>
      </c>
      <c r="D9">
        <v>20</v>
      </c>
      <c r="E9" s="2">
        <f t="shared" si="0"/>
        <v>4.6403712296983759</v>
      </c>
      <c r="F9" s="2">
        <f t="shared" si="1"/>
        <v>4.7619047619047619</v>
      </c>
      <c r="G9" s="2">
        <v>4.3099999999999996</v>
      </c>
      <c r="H9" s="3">
        <f t="shared" si="2"/>
        <v>0.10485029278532765</v>
      </c>
    </row>
    <row r="10" spans="2:8" x14ac:dyDescent="0.2">
      <c r="B10" t="s">
        <v>23</v>
      </c>
      <c r="C10" t="s">
        <v>24</v>
      </c>
      <c r="D10">
        <v>4.7300000000000004</v>
      </c>
      <c r="E10" s="2">
        <f t="shared" si="0"/>
        <v>4.6372549019607847</v>
      </c>
      <c r="F10" s="2">
        <f t="shared" si="1"/>
        <v>1.1261904761904762</v>
      </c>
      <c r="G10" s="2">
        <v>1.02</v>
      </c>
      <c r="H10" s="3">
        <f t="shared" si="2"/>
        <v>0.10410830999066301</v>
      </c>
    </row>
    <row r="11" spans="2:8" x14ac:dyDescent="0.2">
      <c r="B11" t="s">
        <v>25</v>
      </c>
      <c r="C11" t="s">
        <v>26</v>
      </c>
      <c r="D11">
        <v>90</v>
      </c>
      <c r="E11" s="2">
        <f t="shared" si="0"/>
        <v>4.6272493573264786</v>
      </c>
      <c r="F11" s="2">
        <f t="shared" si="1"/>
        <v>21.428571428571427</v>
      </c>
      <c r="G11" s="2">
        <v>19.45</v>
      </c>
      <c r="H11" s="3">
        <f t="shared" si="2"/>
        <v>0.10172603745868525</v>
      </c>
    </row>
    <row r="12" spans="2:8" x14ac:dyDescent="0.2">
      <c r="B12" t="s">
        <v>27</v>
      </c>
      <c r="C12" t="s">
        <v>28</v>
      </c>
      <c r="D12">
        <v>8400</v>
      </c>
      <c r="E12" s="2">
        <f t="shared" si="0"/>
        <v>4.511278195488722</v>
      </c>
      <c r="F12" s="2">
        <f t="shared" si="1"/>
        <v>2000</v>
      </c>
      <c r="G12" s="2">
        <v>1862</v>
      </c>
      <c r="H12" s="3">
        <f t="shared" si="2"/>
        <v>7.4113856068743322E-2</v>
      </c>
    </row>
    <row r="13" spans="2:8" x14ac:dyDescent="0.2">
      <c r="B13" t="s">
        <v>29</v>
      </c>
      <c r="C13" t="s">
        <v>30</v>
      </c>
      <c r="D13">
        <v>3.49</v>
      </c>
      <c r="E13" s="2">
        <f t="shared" si="0"/>
        <v>4.4323000000000006</v>
      </c>
      <c r="F13" s="2">
        <f t="shared" si="1"/>
        <v>0.830952380952381</v>
      </c>
      <c r="G13" s="2">
        <f>1/1.27</f>
        <v>0.78740157480314954</v>
      </c>
      <c r="H13" s="3">
        <f t="shared" si="2"/>
        <v>5.530952380952403E-2</v>
      </c>
    </row>
    <row r="14" spans="2:8" x14ac:dyDescent="0.2">
      <c r="B14" t="s">
        <v>31</v>
      </c>
      <c r="C14" t="s">
        <v>32</v>
      </c>
      <c r="D14">
        <v>320</v>
      </c>
      <c r="E14" s="2">
        <f t="shared" si="0"/>
        <v>4.1612483745123532</v>
      </c>
      <c r="F14" s="2">
        <f t="shared" si="1"/>
        <v>76.19047619047619</v>
      </c>
      <c r="G14" s="2">
        <v>76.900000000000006</v>
      </c>
      <c r="H14" s="3">
        <f t="shared" si="2"/>
        <v>-9.2265774970586856E-3</v>
      </c>
    </row>
    <row r="15" spans="2:8" x14ac:dyDescent="0.2">
      <c r="B15" t="s">
        <v>33</v>
      </c>
      <c r="C15" t="s">
        <v>34</v>
      </c>
      <c r="D15">
        <v>15.9</v>
      </c>
      <c r="E15" s="2">
        <f t="shared" si="0"/>
        <v>4.1298701298701301</v>
      </c>
      <c r="F15" s="2">
        <f t="shared" si="1"/>
        <v>3.7857142857142856</v>
      </c>
      <c r="G15" s="2">
        <v>3.85</v>
      </c>
      <c r="H15" s="3">
        <f t="shared" si="2"/>
        <v>-1.6697588126159624E-2</v>
      </c>
    </row>
    <row r="16" spans="2:8" x14ac:dyDescent="0.2">
      <c r="B16" t="s">
        <v>35</v>
      </c>
      <c r="C16" t="s">
        <v>36</v>
      </c>
      <c r="D16">
        <v>2050</v>
      </c>
      <c r="E16" s="2">
        <f t="shared" si="0"/>
        <v>4.0513833992094863</v>
      </c>
      <c r="F16" s="2">
        <f t="shared" si="1"/>
        <v>488.09523809523807</v>
      </c>
      <c r="G16" s="2">
        <v>506</v>
      </c>
      <c r="H16" s="3">
        <f t="shared" si="2"/>
        <v>-3.5384904950122364E-2</v>
      </c>
    </row>
    <row r="17" spans="2:8" x14ac:dyDescent="0.2">
      <c r="B17" t="s">
        <v>37</v>
      </c>
      <c r="C17" t="s">
        <v>38</v>
      </c>
      <c r="D17">
        <v>5.0999999999999996</v>
      </c>
      <c r="E17" s="2">
        <f t="shared" si="0"/>
        <v>4.0476190476190474</v>
      </c>
      <c r="F17" s="2">
        <f t="shared" si="1"/>
        <v>1.2142857142857142</v>
      </c>
      <c r="G17" s="2">
        <v>1.26</v>
      </c>
      <c r="H17" s="3">
        <f t="shared" si="2"/>
        <v>-3.6281179138322073E-2</v>
      </c>
    </row>
    <row r="18" spans="2:8" x14ac:dyDescent="0.2">
      <c r="B18" t="s">
        <v>39</v>
      </c>
      <c r="C18" t="s">
        <v>40</v>
      </c>
      <c r="D18">
        <v>2050</v>
      </c>
      <c r="E18" s="2">
        <f t="shared" si="0"/>
        <v>4.0196078431372548</v>
      </c>
      <c r="F18" s="2">
        <f t="shared" si="1"/>
        <v>488.09523809523807</v>
      </c>
      <c r="G18" s="2">
        <v>510</v>
      </c>
      <c r="H18" s="3">
        <f t="shared" si="2"/>
        <v>-4.2950513538748902E-2</v>
      </c>
    </row>
    <row r="19" spans="2:8" x14ac:dyDescent="0.2">
      <c r="B19" t="s">
        <v>41</v>
      </c>
      <c r="C19" t="s">
        <v>42</v>
      </c>
      <c r="D19">
        <v>2.4900000000000002</v>
      </c>
      <c r="E19" s="2">
        <f t="shared" si="0"/>
        <v>3.8346000000000005</v>
      </c>
      <c r="F19" s="2">
        <f t="shared" si="1"/>
        <v>0.59285714285714286</v>
      </c>
      <c r="G19" s="2">
        <f>1/1.54</f>
        <v>0.64935064935064934</v>
      </c>
      <c r="H19" s="3">
        <f t="shared" si="2"/>
        <v>-8.6999999999999966E-2</v>
      </c>
    </row>
    <row r="20" spans="2:8" x14ac:dyDescent="0.2">
      <c r="B20" t="s">
        <v>43</v>
      </c>
      <c r="C20" t="s">
        <v>44</v>
      </c>
      <c r="D20">
        <v>4.8499999999999996</v>
      </c>
      <c r="E20" s="2">
        <f t="shared" si="0"/>
        <v>3.7596899224806197</v>
      </c>
      <c r="F20" s="2">
        <f t="shared" si="1"/>
        <v>1.1547619047619047</v>
      </c>
      <c r="G20" s="2">
        <v>1.29</v>
      </c>
      <c r="H20" s="3">
        <f t="shared" si="2"/>
        <v>-0.10483573274270963</v>
      </c>
    </row>
    <row r="21" spans="2:8" x14ac:dyDescent="0.2">
      <c r="B21" t="s">
        <v>45</v>
      </c>
      <c r="C21" t="s">
        <v>46</v>
      </c>
      <c r="D21">
        <v>10</v>
      </c>
      <c r="E21" s="2">
        <f t="shared" si="0"/>
        <v>3.7174721189591078</v>
      </c>
      <c r="F21" s="2">
        <f t="shared" si="1"/>
        <v>2.3809523809523809</v>
      </c>
      <c r="G21" s="2">
        <v>2.69</v>
      </c>
      <c r="H21" s="3">
        <f t="shared" si="2"/>
        <v>-0.11488759072402199</v>
      </c>
    </row>
    <row r="22" spans="2:8" x14ac:dyDescent="0.2">
      <c r="B22" t="s">
        <v>47</v>
      </c>
      <c r="C22" t="s">
        <v>48</v>
      </c>
      <c r="D22">
        <v>6.6</v>
      </c>
      <c r="E22" s="2">
        <f t="shared" si="0"/>
        <v>3.5483870967741931</v>
      </c>
      <c r="F22" s="2">
        <f t="shared" si="1"/>
        <v>1.5714285714285712</v>
      </c>
      <c r="G22" s="2">
        <v>1.86</v>
      </c>
      <c r="H22" s="3">
        <f t="shared" si="2"/>
        <v>-0.15514592933947791</v>
      </c>
    </row>
    <row r="23" spans="2:8" x14ac:dyDescent="0.2">
      <c r="B23" t="s">
        <v>49</v>
      </c>
      <c r="C23" t="s">
        <v>50</v>
      </c>
      <c r="D23">
        <v>70.22</v>
      </c>
      <c r="E23" s="2">
        <f t="shared" si="0"/>
        <v>3.4421568627450982</v>
      </c>
      <c r="F23" s="2">
        <f t="shared" si="1"/>
        <v>16.719047619047618</v>
      </c>
      <c r="G23" s="2">
        <v>20.399999999999999</v>
      </c>
      <c r="H23" s="3">
        <f t="shared" si="2"/>
        <v>-0.18043884220354811</v>
      </c>
    </row>
    <row r="24" spans="2:8" x14ac:dyDescent="0.2">
      <c r="B24" t="s">
        <v>51</v>
      </c>
      <c r="C24" t="s">
        <v>52</v>
      </c>
      <c r="D24">
        <v>12</v>
      </c>
      <c r="E24" s="2">
        <f t="shared" si="0"/>
        <v>3.2697547683923704</v>
      </c>
      <c r="F24" s="2">
        <f t="shared" si="1"/>
        <v>2.8571428571428572</v>
      </c>
      <c r="G24" s="2">
        <v>3.67</v>
      </c>
      <c r="H24" s="3">
        <f t="shared" si="2"/>
        <v>-0.22148695990657841</v>
      </c>
    </row>
    <row r="25" spans="2:8" x14ac:dyDescent="0.2">
      <c r="B25" t="s">
        <v>53</v>
      </c>
      <c r="C25" t="s">
        <v>54</v>
      </c>
      <c r="D25">
        <v>3700</v>
      </c>
      <c r="E25" s="2">
        <f t="shared" si="0"/>
        <v>3.1924072476272647</v>
      </c>
      <c r="F25" s="2">
        <f t="shared" si="1"/>
        <v>880.95238095238096</v>
      </c>
      <c r="G25" s="2">
        <v>1159</v>
      </c>
      <c r="H25" s="3">
        <f t="shared" si="2"/>
        <v>-0.2399030362792226</v>
      </c>
    </row>
    <row r="26" spans="2:8" x14ac:dyDescent="0.2">
      <c r="B26" t="s">
        <v>55</v>
      </c>
      <c r="C26" t="s">
        <v>56</v>
      </c>
      <c r="D26">
        <v>1.65</v>
      </c>
      <c r="E26" s="2">
        <f t="shared" si="0"/>
        <v>2.9999999999999996</v>
      </c>
      <c r="F26" s="2">
        <f t="shared" si="1"/>
        <v>0.39285714285714279</v>
      </c>
      <c r="G26" s="2">
        <v>0.55000000000000004</v>
      </c>
      <c r="H26" s="3">
        <f t="shared" si="2"/>
        <v>-0.28571428571428592</v>
      </c>
    </row>
    <row r="27" spans="2:8" x14ac:dyDescent="0.2">
      <c r="B27" t="s">
        <v>57</v>
      </c>
      <c r="C27" t="s">
        <v>58</v>
      </c>
      <c r="D27">
        <v>260</v>
      </c>
      <c r="E27" s="2">
        <f t="shared" si="0"/>
        <v>2.8856825749167592</v>
      </c>
      <c r="F27" s="2">
        <f t="shared" si="1"/>
        <v>61.904761904761905</v>
      </c>
      <c r="G27" s="2">
        <v>90.1</v>
      </c>
      <c r="H27" s="3">
        <f t="shared" si="2"/>
        <v>-0.31293272025791441</v>
      </c>
    </row>
    <row r="28" spans="2:8" x14ac:dyDescent="0.2">
      <c r="B28" t="s">
        <v>59</v>
      </c>
      <c r="C28" t="s">
        <v>60</v>
      </c>
      <c r="D28">
        <v>7.8</v>
      </c>
      <c r="E28" s="2">
        <f t="shared" si="0"/>
        <v>2.878228782287823</v>
      </c>
      <c r="F28" s="2">
        <f t="shared" si="1"/>
        <v>1.857142857142857</v>
      </c>
      <c r="G28" s="2">
        <v>2.71</v>
      </c>
      <c r="H28" s="3">
        <f t="shared" si="2"/>
        <v>-0.31470743278861368</v>
      </c>
    </row>
    <row r="29" spans="2:8" x14ac:dyDescent="0.2">
      <c r="B29" t="s">
        <v>61</v>
      </c>
      <c r="C29" t="s">
        <v>62</v>
      </c>
      <c r="D29">
        <v>37</v>
      </c>
      <c r="E29" s="2">
        <f t="shared" si="0"/>
        <v>2.7046783625730995</v>
      </c>
      <c r="F29" s="2">
        <f t="shared" si="1"/>
        <v>8.8095238095238084</v>
      </c>
      <c r="G29" s="2">
        <v>13.68</v>
      </c>
      <c r="H29" s="3">
        <f t="shared" si="2"/>
        <v>-0.35602896129211925</v>
      </c>
    </row>
    <row r="30" spans="2:8" x14ac:dyDescent="0.2">
      <c r="B30" t="s">
        <v>63</v>
      </c>
      <c r="C30" t="s">
        <v>64</v>
      </c>
      <c r="D30">
        <v>118</v>
      </c>
      <c r="E30" s="2">
        <f t="shared" si="0"/>
        <v>2.6818181818181817</v>
      </c>
      <c r="F30" s="2">
        <f t="shared" si="1"/>
        <v>28.095238095238095</v>
      </c>
      <c r="G30" s="2">
        <v>44</v>
      </c>
      <c r="H30" s="3">
        <f t="shared" si="2"/>
        <v>-0.3614718614718615</v>
      </c>
    </row>
    <row r="31" spans="2:8" x14ac:dyDescent="0.2">
      <c r="B31" t="s">
        <v>65</v>
      </c>
      <c r="C31" t="s">
        <v>66</v>
      </c>
      <c r="D31">
        <v>10</v>
      </c>
      <c r="E31" s="2">
        <f t="shared" si="0"/>
        <v>2.6666666666666665</v>
      </c>
      <c r="F31" s="2">
        <f t="shared" si="1"/>
        <v>2.3809523809523809</v>
      </c>
      <c r="G31" s="2">
        <v>3.75</v>
      </c>
      <c r="H31" s="3">
        <f t="shared" si="2"/>
        <v>-0.36507936507936511</v>
      </c>
    </row>
    <row r="32" spans="2:8" x14ac:dyDescent="0.2">
      <c r="B32" t="s">
        <v>67</v>
      </c>
      <c r="C32" t="s">
        <v>68</v>
      </c>
      <c r="D32">
        <v>645</v>
      </c>
      <c r="E32" s="2">
        <f t="shared" si="0"/>
        <v>2.6219512195121952</v>
      </c>
      <c r="F32" s="2">
        <f t="shared" si="1"/>
        <v>153.57142857142856</v>
      </c>
      <c r="G32" s="2">
        <v>246</v>
      </c>
      <c r="H32" s="3">
        <f t="shared" si="2"/>
        <v>-0.37572590011614404</v>
      </c>
    </row>
    <row r="33" spans="2:8" x14ac:dyDescent="0.2">
      <c r="B33" t="s">
        <v>69</v>
      </c>
      <c r="C33" t="s">
        <v>70</v>
      </c>
      <c r="D33">
        <v>9.1</v>
      </c>
      <c r="E33" s="2">
        <f t="shared" si="0"/>
        <v>2.5852272727272725</v>
      </c>
      <c r="F33" s="2">
        <f t="shared" si="1"/>
        <v>2.1666666666666665</v>
      </c>
      <c r="G33" s="2">
        <v>3.52</v>
      </c>
      <c r="H33" s="3">
        <f t="shared" si="2"/>
        <v>-0.38446969696969702</v>
      </c>
    </row>
    <row r="34" spans="2:8" x14ac:dyDescent="0.2">
      <c r="B34" t="s">
        <v>71</v>
      </c>
      <c r="C34" t="s">
        <v>72</v>
      </c>
      <c r="D34">
        <v>15.5</v>
      </c>
      <c r="E34" s="2">
        <f t="shared" si="0"/>
        <v>2.5662251655629138</v>
      </c>
      <c r="F34" s="2">
        <f t="shared" si="1"/>
        <v>3.6904761904761902</v>
      </c>
      <c r="G34" s="2">
        <v>6.04</v>
      </c>
      <c r="H34" s="3">
        <f t="shared" si="2"/>
        <v>-0.3889940081993063</v>
      </c>
    </row>
    <row r="35" spans="2:8" x14ac:dyDescent="0.2">
      <c r="B35" t="s">
        <v>73</v>
      </c>
      <c r="C35" t="s">
        <v>74</v>
      </c>
      <c r="D35">
        <v>81</v>
      </c>
      <c r="E35" s="2">
        <f t="shared" si="0"/>
        <v>2.5471698113207548</v>
      </c>
      <c r="F35" s="2">
        <f t="shared" si="1"/>
        <v>19.285714285714285</v>
      </c>
      <c r="G35" s="2">
        <v>31.8</v>
      </c>
      <c r="H35" s="3">
        <f t="shared" si="2"/>
        <v>-0.3935309973045823</v>
      </c>
    </row>
    <row r="36" spans="2:8" x14ac:dyDescent="0.2">
      <c r="B36" t="s">
        <v>75</v>
      </c>
      <c r="C36" t="s">
        <v>76</v>
      </c>
      <c r="D36">
        <v>290</v>
      </c>
      <c r="E36" s="2">
        <f t="shared" si="0"/>
        <v>2.5460930640913082</v>
      </c>
      <c r="F36" s="2">
        <f t="shared" si="1"/>
        <v>69.047619047619051</v>
      </c>
      <c r="G36" s="2">
        <v>113.9</v>
      </c>
      <c r="H36" s="3">
        <f t="shared" si="2"/>
        <v>-0.39378736569254569</v>
      </c>
    </row>
    <row r="37" spans="2:8" x14ac:dyDescent="0.2">
      <c r="B37" t="s">
        <v>77</v>
      </c>
      <c r="C37" t="s">
        <v>78</v>
      </c>
      <c r="D37">
        <v>75</v>
      </c>
      <c r="E37" s="2">
        <f t="shared" si="0"/>
        <v>2.5</v>
      </c>
      <c r="F37" s="2">
        <f t="shared" si="1"/>
        <v>17.857142857142858</v>
      </c>
      <c r="G37" s="2">
        <v>30</v>
      </c>
      <c r="H37" s="3">
        <f t="shared" si="2"/>
        <v>-0.40476190476190477</v>
      </c>
    </row>
    <row r="38" spans="2:8" x14ac:dyDescent="0.2">
      <c r="B38" t="s">
        <v>79</v>
      </c>
      <c r="C38" t="s">
        <v>80</v>
      </c>
      <c r="D38">
        <v>22534</v>
      </c>
      <c r="E38" s="2">
        <f t="shared" si="0"/>
        <v>2.4600436681222706</v>
      </c>
      <c r="F38" s="2">
        <f t="shared" si="1"/>
        <v>5365.2380952380954</v>
      </c>
      <c r="G38" s="2">
        <v>9160</v>
      </c>
      <c r="H38" s="3">
        <f t="shared" si="2"/>
        <v>-0.41427531711374499</v>
      </c>
    </row>
    <row r="39" spans="2:8" x14ac:dyDescent="0.2">
      <c r="B39" t="s">
        <v>81</v>
      </c>
      <c r="C39" t="s">
        <v>82</v>
      </c>
      <c r="D39">
        <v>19.95</v>
      </c>
      <c r="E39" s="2">
        <f t="shared" si="0"/>
        <v>2.4538745387453873</v>
      </c>
      <c r="F39" s="2">
        <f t="shared" si="1"/>
        <v>4.75</v>
      </c>
      <c r="G39" s="2">
        <v>8.1300000000000008</v>
      </c>
      <c r="H39" s="3">
        <f t="shared" si="2"/>
        <v>-0.41574415744157445</v>
      </c>
    </row>
    <row r="40" spans="2:8" x14ac:dyDescent="0.2">
      <c r="B40" t="s">
        <v>83</v>
      </c>
      <c r="C40" t="s">
        <v>84</v>
      </c>
      <c r="D40">
        <v>78</v>
      </c>
      <c r="E40" s="2">
        <f t="shared" si="0"/>
        <v>2.4528301886792452</v>
      </c>
      <c r="F40" s="2">
        <f t="shared" si="1"/>
        <v>18.571428571428569</v>
      </c>
      <c r="G40" s="2">
        <v>31.8</v>
      </c>
      <c r="H40" s="3">
        <f t="shared" si="2"/>
        <v>-0.41599281221922735</v>
      </c>
    </row>
    <row r="41" spans="2:8" x14ac:dyDescent="0.2">
      <c r="B41" t="s">
        <v>85</v>
      </c>
      <c r="C41" t="s">
        <v>86</v>
      </c>
      <c r="D41">
        <v>15.4</v>
      </c>
      <c r="E41" s="2">
        <f t="shared" si="0"/>
        <v>2.4367088607594938</v>
      </c>
      <c r="F41" s="2">
        <f t="shared" si="1"/>
        <v>3.6666666666666665</v>
      </c>
      <c r="G41" s="2">
        <v>6.32</v>
      </c>
      <c r="H41" s="3">
        <f t="shared" si="2"/>
        <v>-0.41983122362869207</v>
      </c>
    </row>
    <row r="42" spans="2:8" x14ac:dyDescent="0.2">
      <c r="B42" t="s">
        <v>87</v>
      </c>
      <c r="C42" t="s">
        <v>88</v>
      </c>
      <c r="D42">
        <v>7.35</v>
      </c>
      <c r="E42" s="2">
        <f t="shared" si="0"/>
        <v>2.3407643312101909</v>
      </c>
      <c r="F42" s="2">
        <f t="shared" si="1"/>
        <v>1.7499999999999998</v>
      </c>
      <c r="G42" s="2">
        <v>3.14</v>
      </c>
      <c r="H42" s="3">
        <f t="shared" si="2"/>
        <v>-0.44267515923566891</v>
      </c>
    </row>
    <row r="43" spans="2:8" x14ac:dyDescent="0.2">
      <c r="B43" t="s">
        <v>89</v>
      </c>
      <c r="C43" t="s">
        <v>90</v>
      </c>
      <c r="D43">
        <v>16.5</v>
      </c>
      <c r="E43" s="2">
        <f t="shared" si="0"/>
        <v>2.1235521235521237</v>
      </c>
      <c r="F43" s="2">
        <f t="shared" si="1"/>
        <v>3.9285714285714284</v>
      </c>
      <c r="G43" s="2">
        <v>7.77</v>
      </c>
      <c r="H43" s="3">
        <f t="shared" si="2"/>
        <v>-0.49439235153520866</v>
      </c>
    </row>
    <row r="44" spans="2:8" x14ac:dyDescent="0.2">
      <c r="B44" t="s">
        <v>91</v>
      </c>
      <c r="C44" t="s">
        <v>92</v>
      </c>
      <c r="D44">
        <v>17</v>
      </c>
      <c r="E44" s="2">
        <f t="shared" si="0"/>
        <v>2.1144278606965177</v>
      </c>
      <c r="F44" s="2">
        <f t="shared" si="1"/>
        <v>4.0476190476190474</v>
      </c>
      <c r="G44" s="2">
        <v>8.0399999999999991</v>
      </c>
      <c r="H44" s="3">
        <f t="shared" si="2"/>
        <v>-0.4965647950722577</v>
      </c>
    </row>
    <row r="45" spans="2:8" x14ac:dyDescent="0.2">
      <c r="B45" t="s">
        <v>93</v>
      </c>
      <c r="C45" t="s">
        <v>94</v>
      </c>
      <c r="D45">
        <v>84</v>
      </c>
      <c r="E45" s="2">
        <f t="shared" si="0"/>
        <v>1.6184971098265897</v>
      </c>
      <c r="F45" s="2">
        <f t="shared" si="1"/>
        <v>20</v>
      </c>
      <c r="G45" s="2">
        <v>51.9</v>
      </c>
      <c r="H45" s="3">
        <f t="shared" si="2"/>
        <v>-0.61464354527938347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>
      <selection activeCell="I4" sqref="I4"/>
    </sheetView>
  </sheetViews>
  <sheetFormatPr defaultRowHeight="12.75" x14ac:dyDescent="0.2"/>
  <cols>
    <col min="1" max="1" width="15.42578125"/>
    <col min="2" max="2" width="18.28515625"/>
    <col min="3" max="3" width="13" customWidth="1"/>
    <col min="4" max="4" width="13.28515625" customWidth="1"/>
    <col min="5" max="5" width="11.5703125"/>
    <col min="6" max="6" width="13.85546875" customWidth="1"/>
    <col min="7" max="1025" width="11.5703125"/>
  </cols>
  <sheetData>
    <row r="1" spans="1:6" x14ac:dyDescent="0.2">
      <c r="A1" s="4"/>
      <c r="B1" s="4"/>
      <c r="C1" s="16" t="s">
        <v>99</v>
      </c>
      <c r="D1" s="16" t="s">
        <v>100</v>
      </c>
      <c r="E1" s="17" t="s">
        <v>103</v>
      </c>
      <c r="F1" s="16" t="s">
        <v>101</v>
      </c>
    </row>
    <row r="2" spans="1:6" ht="63.75" x14ac:dyDescent="0.2">
      <c r="A2" s="4" t="s">
        <v>0</v>
      </c>
      <c r="B2" s="4" t="s">
        <v>1</v>
      </c>
      <c r="C2" s="5" t="s">
        <v>95</v>
      </c>
      <c r="D2" s="5" t="s">
        <v>104</v>
      </c>
      <c r="E2" s="4" t="s">
        <v>96</v>
      </c>
      <c r="F2" s="5" t="s">
        <v>102</v>
      </c>
    </row>
    <row r="3" spans="1:6" x14ac:dyDescent="0.2">
      <c r="A3" s="6" t="s">
        <v>7</v>
      </c>
      <c r="B3" s="7" t="s">
        <v>8</v>
      </c>
      <c r="C3" s="8">
        <f>'Tabela original'!D2</f>
        <v>4.2</v>
      </c>
      <c r="D3" s="8">
        <f>1/'Tabela original'!G2</f>
        <v>1</v>
      </c>
      <c r="E3" s="8">
        <f t="shared" ref="E3:E46" si="0">D3*C3/$C$3</f>
        <v>1</v>
      </c>
      <c r="F3" s="9">
        <f t="shared" ref="F3:F46" si="1">(E3-1)</f>
        <v>0</v>
      </c>
    </row>
    <row r="4" spans="1:6" x14ac:dyDescent="0.2">
      <c r="A4" t="s">
        <v>9</v>
      </c>
      <c r="B4" t="s">
        <v>10</v>
      </c>
      <c r="C4" s="10">
        <f>'Tabela original'!D3</f>
        <v>41</v>
      </c>
      <c r="D4" s="10">
        <f>1/'Tabela original'!G3</f>
        <v>0.16556291390728478</v>
      </c>
      <c r="E4" s="10">
        <f t="shared" si="0"/>
        <v>1.6162093976663514</v>
      </c>
      <c r="F4" s="3">
        <f t="shared" si="1"/>
        <v>0.61620939766635141</v>
      </c>
    </row>
    <row r="5" spans="1:6" x14ac:dyDescent="0.2">
      <c r="A5" s="7" t="s">
        <v>11</v>
      </c>
      <c r="B5" s="7" t="s">
        <v>12</v>
      </c>
      <c r="C5" s="8">
        <f>'Tabela original'!D4</f>
        <v>6.5</v>
      </c>
      <c r="D5" s="8">
        <f>1/'Tabela original'!G4</f>
        <v>1.0416666666666667</v>
      </c>
      <c r="E5" s="8">
        <f t="shared" si="0"/>
        <v>1.6121031746031746</v>
      </c>
      <c r="F5" s="9">
        <f t="shared" si="1"/>
        <v>0.61210317460317465</v>
      </c>
    </row>
    <row r="6" spans="1:6" x14ac:dyDescent="0.2">
      <c r="A6" t="s">
        <v>13</v>
      </c>
      <c r="B6" t="s">
        <v>14</v>
      </c>
      <c r="C6" s="10">
        <f>'Tabela original'!D5</f>
        <v>41</v>
      </c>
      <c r="D6" s="10">
        <f>1/'Tabela original'!G5</f>
        <v>0.14430014430014432</v>
      </c>
      <c r="E6" s="10">
        <f t="shared" si="0"/>
        <v>1.408644265787123</v>
      </c>
      <c r="F6" s="3">
        <f t="shared" si="1"/>
        <v>0.40864426578712298</v>
      </c>
    </row>
    <row r="7" spans="1:6" x14ac:dyDescent="0.2">
      <c r="A7" s="7" t="s">
        <v>15</v>
      </c>
      <c r="B7" s="7" t="s">
        <v>16</v>
      </c>
      <c r="C7" s="8">
        <f>'Tabela original'!D6</f>
        <v>10.25</v>
      </c>
      <c r="D7" s="8">
        <f>1/'Tabela original'!G6</f>
        <v>0.5524861878453039</v>
      </c>
      <c r="E7" s="8">
        <f t="shared" si="0"/>
        <v>1.3483293870034201</v>
      </c>
      <c r="F7" s="9">
        <f t="shared" si="1"/>
        <v>0.34832938700342009</v>
      </c>
    </row>
    <row r="8" spans="1:6" x14ac:dyDescent="0.2">
      <c r="A8" t="s">
        <v>17</v>
      </c>
      <c r="B8" t="s">
        <v>18</v>
      </c>
      <c r="C8" s="10">
        <f>'Tabela original'!D7</f>
        <v>31.5</v>
      </c>
      <c r="D8" s="10">
        <f>1/'Tabela original'!G7</f>
        <v>0.17064846416382251</v>
      </c>
      <c r="E8" s="10">
        <f t="shared" si="0"/>
        <v>1.2798634812286689</v>
      </c>
      <c r="F8" s="3">
        <f t="shared" si="1"/>
        <v>0.27986348122866889</v>
      </c>
    </row>
    <row r="9" spans="1:6" x14ac:dyDescent="0.2">
      <c r="A9" s="7" t="s">
        <v>19</v>
      </c>
      <c r="B9" s="7" t="s">
        <v>20</v>
      </c>
      <c r="C9" s="8">
        <f>'Tabela original'!D8</f>
        <v>4.8</v>
      </c>
      <c r="D9" s="8">
        <f>1/'Tabela original'!G8</f>
        <v>1.0309278350515465</v>
      </c>
      <c r="E9" s="8">
        <f t="shared" si="0"/>
        <v>1.1782032400589102</v>
      </c>
      <c r="F9" s="9">
        <f t="shared" si="1"/>
        <v>0.1782032400589102</v>
      </c>
    </row>
    <row r="10" spans="1:6" x14ac:dyDescent="0.2">
      <c r="A10" t="s">
        <v>21</v>
      </c>
      <c r="B10" t="s">
        <v>22</v>
      </c>
      <c r="C10" s="10">
        <f>'Tabela original'!D9</f>
        <v>20</v>
      </c>
      <c r="D10" s="10">
        <f>1/'Tabela original'!G9</f>
        <v>0.23201856148491881</v>
      </c>
      <c r="E10" s="10">
        <f t="shared" si="0"/>
        <v>1.1048502927853276</v>
      </c>
      <c r="F10" s="3">
        <f t="shared" si="1"/>
        <v>0.10485029278532765</v>
      </c>
    </row>
    <row r="11" spans="1:6" x14ac:dyDescent="0.2">
      <c r="A11" s="7" t="s">
        <v>23</v>
      </c>
      <c r="B11" s="7" t="s">
        <v>24</v>
      </c>
      <c r="C11" s="8">
        <f>'Tabela original'!D10</f>
        <v>4.7300000000000004</v>
      </c>
      <c r="D11" s="8">
        <f>1/'Tabela original'!G10</f>
        <v>0.98039215686274506</v>
      </c>
      <c r="E11" s="8">
        <f t="shared" si="0"/>
        <v>1.104108309990663</v>
      </c>
      <c r="F11" s="9">
        <f t="shared" si="1"/>
        <v>0.10410830999066301</v>
      </c>
    </row>
    <row r="12" spans="1:6" x14ac:dyDescent="0.2">
      <c r="A12" t="s">
        <v>25</v>
      </c>
      <c r="B12" t="s">
        <v>26</v>
      </c>
      <c r="C12" s="10">
        <f>'Tabela original'!D11</f>
        <v>90</v>
      </c>
      <c r="D12" s="10">
        <f>1/'Tabela original'!G11</f>
        <v>5.1413881748071981E-2</v>
      </c>
      <c r="E12" s="10">
        <f t="shared" si="0"/>
        <v>1.1017260374586852</v>
      </c>
      <c r="F12" s="3">
        <f t="shared" si="1"/>
        <v>0.10172603745868525</v>
      </c>
    </row>
    <row r="13" spans="1:6" x14ac:dyDescent="0.2">
      <c r="A13" s="7" t="s">
        <v>27</v>
      </c>
      <c r="B13" s="7" t="s">
        <v>28</v>
      </c>
      <c r="C13" s="8">
        <f>'Tabela original'!D12</f>
        <v>8400</v>
      </c>
      <c r="D13" s="8">
        <f>1/'Tabela original'!G12</f>
        <v>5.3705692803437163E-4</v>
      </c>
      <c r="E13" s="8">
        <f t="shared" si="0"/>
        <v>1.0741138560687433</v>
      </c>
      <c r="F13" s="9">
        <f t="shared" si="1"/>
        <v>7.4113856068743322E-2</v>
      </c>
    </row>
    <row r="14" spans="1:6" x14ac:dyDescent="0.2">
      <c r="A14" t="s">
        <v>29</v>
      </c>
      <c r="B14" t="s">
        <v>30</v>
      </c>
      <c r="C14" s="10">
        <f>'Tabela original'!D13</f>
        <v>3.49</v>
      </c>
      <c r="D14" s="10">
        <f>1/'Tabela original'!G13</f>
        <v>1.27</v>
      </c>
      <c r="E14" s="10">
        <f t="shared" si="0"/>
        <v>1.0553095238095238</v>
      </c>
      <c r="F14" s="3">
        <f t="shared" si="1"/>
        <v>5.5309523809523808E-2</v>
      </c>
    </row>
    <row r="15" spans="1:6" x14ac:dyDescent="0.2">
      <c r="A15" s="7" t="s">
        <v>31</v>
      </c>
      <c r="B15" s="7" t="s">
        <v>32</v>
      </c>
      <c r="C15" s="8">
        <f>'Tabela original'!D14</f>
        <v>320</v>
      </c>
      <c r="D15" s="8">
        <f>1/'Tabela original'!G14</f>
        <v>1.3003901170351105E-2</v>
      </c>
      <c r="E15" s="8">
        <f t="shared" si="0"/>
        <v>0.9907734225029412</v>
      </c>
      <c r="F15" s="9">
        <f t="shared" si="1"/>
        <v>-9.2265774970587966E-3</v>
      </c>
    </row>
    <row r="16" spans="1:6" x14ac:dyDescent="0.2">
      <c r="A16" t="s">
        <v>33</v>
      </c>
      <c r="B16" t="s">
        <v>34</v>
      </c>
      <c r="C16" s="10">
        <f>'Tabela original'!D15</f>
        <v>15.9</v>
      </c>
      <c r="D16" s="10">
        <f>1/'Tabela original'!G15</f>
        <v>0.25974025974025972</v>
      </c>
      <c r="E16" s="10">
        <f t="shared" si="0"/>
        <v>0.98330241187384027</v>
      </c>
      <c r="F16" s="3">
        <f t="shared" si="1"/>
        <v>-1.6697588126159735E-2</v>
      </c>
    </row>
    <row r="17" spans="1:6" x14ac:dyDescent="0.2">
      <c r="A17" s="7" t="s">
        <v>35</v>
      </c>
      <c r="B17" s="7" t="s">
        <v>36</v>
      </c>
      <c r="C17" s="8">
        <f>'Tabela original'!D16</f>
        <v>2050</v>
      </c>
      <c r="D17" s="8">
        <f>1/'Tabela original'!G16</f>
        <v>1.976284584980237E-3</v>
      </c>
      <c r="E17" s="8">
        <f t="shared" si="0"/>
        <v>0.96461509504987764</v>
      </c>
      <c r="F17" s="9">
        <f t="shared" si="1"/>
        <v>-3.5384904950122364E-2</v>
      </c>
    </row>
    <row r="18" spans="1:6" x14ac:dyDescent="0.2">
      <c r="A18" t="s">
        <v>37</v>
      </c>
      <c r="B18" t="s">
        <v>38</v>
      </c>
      <c r="C18" s="10">
        <f>'Tabela original'!D17</f>
        <v>5.0999999999999996</v>
      </c>
      <c r="D18" s="10">
        <f>1/'Tabela original'!G17</f>
        <v>0.79365079365079361</v>
      </c>
      <c r="E18" s="10">
        <f t="shared" si="0"/>
        <v>0.96371882086167793</v>
      </c>
      <c r="F18" s="3">
        <f t="shared" si="1"/>
        <v>-3.6281179138322073E-2</v>
      </c>
    </row>
    <row r="19" spans="1:6" x14ac:dyDescent="0.2">
      <c r="A19" s="7" t="s">
        <v>39</v>
      </c>
      <c r="B19" s="7" t="s">
        <v>40</v>
      </c>
      <c r="C19" s="8">
        <f>'Tabela original'!D18</f>
        <v>2050</v>
      </c>
      <c r="D19" s="8">
        <f>1/'Tabela original'!G18</f>
        <v>1.9607843137254902E-3</v>
      </c>
      <c r="E19" s="8">
        <f t="shared" si="0"/>
        <v>0.9570494864612511</v>
      </c>
      <c r="F19" s="9">
        <f t="shared" si="1"/>
        <v>-4.2950513538748902E-2</v>
      </c>
    </row>
    <row r="20" spans="1:6" x14ac:dyDescent="0.2">
      <c r="A20" t="s">
        <v>41</v>
      </c>
      <c r="B20" t="s">
        <v>42</v>
      </c>
      <c r="C20" s="10">
        <f>'Tabela original'!D19</f>
        <v>2.4900000000000002</v>
      </c>
      <c r="D20" s="10">
        <f>1/'Tabela original'!G19</f>
        <v>1.54</v>
      </c>
      <c r="E20" s="10">
        <f t="shared" si="0"/>
        <v>0.91300000000000003</v>
      </c>
      <c r="F20" s="3">
        <f t="shared" si="1"/>
        <v>-8.6999999999999966E-2</v>
      </c>
    </row>
    <row r="21" spans="1:6" x14ac:dyDescent="0.2">
      <c r="A21" s="7" t="s">
        <v>43</v>
      </c>
      <c r="B21" s="7" t="s">
        <v>44</v>
      </c>
      <c r="C21" s="8">
        <f>'Tabela original'!D20</f>
        <v>4.8499999999999996</v>
      </c>
      <c r="D21" s="8">
        <f>1/'Tabela original'!G20</f>
        <v>0.77519379844961234</v>
      </c>
      <c r="E21" s="8">
        <f t="shared" si="0"/>
        <v>0.89516426725729037</v>
      </c>
      <c r="F21" s="9">
        <f t="shared" si="1"/>
        <v>-0.10483573274270963</v>
      </c>
    </row>
    <row r="22" spans="1:6" x14ac:dyDescent="0.2">
      <c r="A22" t="s">
        <v>45</v>
      </c>
      <c r="B22" t="s">
        <v>46</v>
      </c>
      <c r="C22" s="10">
        <f>'Tabela original'!D21</f>
        <v>10</v>
      </c>
      <c r="D22" s="10">
        <f>1/'Tabela original'!G21</f>
        <v>0.37174721189591081</v>
      </c>
      <c r="E22" s="10">
        <f t="shared" si="0"/>
        <v>0.88511240927597812</v>
      </c>
      <c r="F22" s="3">
        <f t="shared" si="1"/>
        <v>-0.11488759072402188</v>
      </c>
    </row>
    <row r="23" spans="1:6" x14ac:dyDescent="0.2">
      <c r="A23" s="7" t="s">
        <v>47</v>
      </c>
      <c r="B23" s="7" t="s">
        <v>48</v>
      </c>
      <c r="C23" s="8">
        <f>'Tabela original'!D22</f>
        <v>6.6</v>
      </c>
      <c r="D23" s="8">
        <f>1/'Tabela original'!G22</f>
        <v>0.5376344086021505</v>
      </c>
      <c r="E23" s="8">
        <f t="shared" si="0"/>
        <v>0.84485407066052209</v>
      </c>
      <c r="F23" s="9">
        <f t="shared" si="1"/>
        <v>-0.15514592933947791</v>
      </c>
    </row>
    <row r="24" spans="1:6" x14ac:dyDescent="0.2">
      <c r="A24" t="s">
        <v>49</v>
      </c>
      <c r="B24" t="s">
        <v>50</v>
      </c>
      <c r="C24" s="10">
        <f>'Tabela original'!D23</f>
        <v>70.22</v>
      </c>
      <c r="D24" s="10">
        <f>1/'Tabela original'!G23</f>
        <v>4.9019607843137261E-2</v>
      </c>
      <c r="E24" s="10">
        <f t="shared" si="0"/>
        <v>0.81956115779645189</v>
      </c>
      <c r="F24" s="3">
        <f t="shared" si="1"/>
        <v>-0.18043884220354811</v>
      </c>
    </row>
    <row r="25" spans="1:6" x14ac:dyDescent="0.2">
      <c r="A25" s="7" t="s">
        <v>51</v>
      </c>
      <c r="B25" s="7" t="s">
        <v>52</v>
      </c>
      <c r="C25" s="8">
        <f>'Tabela original'!D24</f>
        <v>12</v>
      </c>
      <c r="D25" s="8">
        <f>1/'Tabela original'!G24</f>
        <v>0.27247956403269757</v>
      </c>
      <c r="E25" s="8">
        <f t="shared" si="0"/>
        <v>0.77851304009342159</v>
      </c>
      <c r="F25" s="9">
        <f t="shared" si="1"/>
        <v>-0.22148695990657841</v>
      </c>
    </row>
    <row r="26" spans="1:6" x14ac:dyDescent="0.2">
      <c r="A26" t="s">
        <v>53</v>
      </c>
      <c r="B26" t="s">
        <v>54</v>
      </c>
      <c r="C26" s="10">
        <f>'Tabela original'!D25</f>
        <v>3700</v>
      </c>
      <c r="D26" s="10">
        <f>1/'Tabela original'!G25</f>
        <v>8.6281276962899055E-4</v>
      </c>
      <c r="E26" s="10">
        <f t="shared" si="0"/>
        <v>0.7600969637207774</v>
      </c>
      <c r="F26" s="3">
        <f t="shared" si="1"/>
        <v>-0.2399030362792226</v>
      </c>
    </row>
    <row r="27" spans="1:6" x14ac:dyDescent="0.2">
      <c r="A27" s="7" t="s">
        <v>55</v>
      </c>
      <c r="B27" s="7" t="s">
        <v>56</v>
      </c>
      <c r="C27" s="8">
        <f>'Tabela original'!D26</f>
        <v>1.65</v>
      </c>
      <c r="D27" s="8">
        <f>1/'Tabela original'!G26</f>
        <v>1.8181818181818181</v>
      </c>
      <c r="E27" s="8">
        <f t="shared" si="0"/>
        <v>0.71428571428571419</v>
      </c>
      <c r="F27" s="9">
        <f t="shared" si="1"/>
        <v>-0.28571428571428581</v>
      </c>
    </row>
    <row r="28" spans="1:6" x14ac:dyDescent="0.2">
      <c r="A28" t="s">
        <v>57</v>
      </c>
      <c r="B28" t="s">
        <v>58</v>
      </c>
      <c r="C28" s="10">
        <f>'Tabela original'!D27</f>
        <v>260</v>
      </c>
      <c r="D28" s="10">
        <f>1/'Tabela original'!G27</f>
        <v>1.1098779134295229E-2</v>
      </c>
      <c r="E28" s="10">
        <f t="shared" si="0"/>
        <v>0.68706727974208559</v>
      </c>
      <c r="F28" s="3">
        <f t="shared" si="1"/>
        <v>-0.31293272025791441</v>
      </c>
    </row>
    <row r="29" spans="1:6" x14ac:dyDescent="0.2">
      <c r="A29" s="7" t="s">
        <v>59</v>
      </c>
      <c r="B29" s="7" t="s">
        <v>60</v>
      </c>
      <c r="C29" s="8">
        <f>'Tabela original'!D28</f>
        <v>7.8</v>
      </c>
      <c r="D29" s="8">
        <f>1/'Tabela original'!G28</f>
        <v>0.36900369003690037</v>
      </c>
      <c r="E29" s="8">
        <f t="shared" si="0"/>
        <v>0.68529256721138643</v>
      </c>
      <c r="F29" s="9">
        <f t="shared" si="1"/>
        <v>-0.31470743278861357</v>
      </c>
    </row>
    <row r="30" spans="1:6" x14ac:dyDescent="0.2">
      <c r="A30" t="s">
        <v>61</v>
      </c>
      <c r="B30" t="s">
        <v>62</v>
      </c>
      <c r="C30" s="10">
        <f>'Tabela original'!D29</f>
        <v>37</v>
      </c>
      <c r="D30" s="10">
        <f>1/'Tabela original'!G29</f>
        <v>7.3099415204678359E-2</v>
      </c>
      <c r="E30" s="10">
        <f t="shared" si="0"/>
        <v>0.64397103870788075</v>
      </c>
      <c r="F30" s="3">
        <f t="shared" si="1"/>
        <v>-0.35602896129211925</v>
      </c>
    </row>
    <row r="31" spans="1:6" x14ac:dyDescent="0.2">
      <c r="A31" s="7" t="s">
        <v>63</v>
      </c>
      <c r="B31" s="7" t="s">
        <v>64</v>
      </c>
      <c r="C31" s="8">
        <f>'Tabela original'!D30</f>
        <v>118</v>
      </c>
      <c r="D31" s="8">
        <f>1/'Tabela original'!G30</f>
        <v>2.2727272727272728E-2</v>
      </c>
      <c r="E31" s="8">
        <f t="shared" si="0"/>
        <v>0.63852813852813861</v>
      </c>
      <c r="F31" s="9">
        <f t="shared" si="1"/>
        <v>-0.36147186147186139</v>
      </c>
    </row>
    <row r="32" spans="1:6" x14ac:dyDescent="0.2">
      <c r="A32" t="s">
        <v>65</v>
      </c>
      <c r="B32" t="s">
        <v>66</v>
      </c>
      <c r="C32" s="10">
        <f>'Tabela original'!D31</f>
        <v>10</v>
      </c>
      <c r="D32" s="10">
        <f>1/'Tabela original'!G31</f>
        <v>0.26666666666666666</v>
      </c>
      <c r="E32" s="10">
        <f t="shared" si="0"/>
        <v>0.63492063492063489</v>
      </c>
      <c r="F32" s="3">
        <f t="shared" si="1"/>
        <v>-0.36507936507936511</v>
      </c>
    </row>
    <row r="33" spans="1:6" x14ac:dyDescent="0.2">
      <c r="A33" s="7" t="s">
        <v>67</v>
      </c>
      <c r="B33" s="7" t="s">
        <v>68</v>
      </c>
      <c r="C33" s="8">
        <f>'Tabela original'!D32</f>
        <v>645</v>
      </c>
      <c r="D33" s="8">
        <f>1/'Tabela original'!G32</f>
        <v>4.0650406504065045E-3</v>
      </c>
      <c r="E33" s="8">
        <f t="shared" si="0"/>
        <v>0.62427409988385596</v>
      </c>
      <c r="F33" s="9">
        <f t="shared" si="1"/>
        <v>-0.37572590011614404</v>
      </c>
    </row>
    <row r="34" spans="1:6" x14ac:dyDescent="0.2">
      <c r="A34" t="s">
        <v>69</v>
      </c>
      <c r="B34" t="s">
        <v>70</v>
      </c>
      <c r="C34" s="10">
        <f>'Tabela original'!D33</f>
        <v>9.1</v>
      </c>
      <c r="D34" s="10">
        <f>1/'Tabela original'!G33</f>
        <v>0.28409090909090912</v>
      </c>
      <c r="E34" s="10">
        <f t="shared" si="0"/>
        <v>0.61553030303030309</v>
      </c>
      <c r="F34" s="3">
        <f t="shared" si="1"/>
        <v>-0.38446969696969691</v>
      </c>
    </row>
    <row r="35" spans="1:6" x14ac:dyDescent="0.2">
      <c r="A35" s="7" t="s">
        <v>71</v>
      </c>
      <c r="B35" s="7" t="s">
        <v>72</v>
      </c>
      <c r="C35" s="8">
        <f>'Tabela original'!D34</f>
        <v>15.5</v>
      </c>
      <c r="D35" s="8">
        <f>1/'Tabela original'!G34</f>
        <v>0.16556291390728478</v>
      </c>
      <c r="E35" s="8">
        <f t="shared" si="0"/>
        <v>0.61100599180069382</v>
      </c>
      <c r="F35" s="9">
        <f t="shared" si="1"/>
        <v>-0.38899400819930618</v>
      </c>
    </row>
    <row r="36" spans="1:6" x14ac:dyDescent="0.2">
      <c r="A36" t="s">
        <v>73</v>
      </c>
      <c r="B36" t="s">
        <v>74</v>
      </c>
      <c r="C36" s="10">
        <f>'Tabela original'!D35</f>
        <v>81</v>
      </c>
      <c r="D36" s="10">
        <f>1/'Tabela original'!G35</f>
        <v>3.1446540880503145E-2</v>
      </c>
      <c r="E36" s="10">
        <f t="shared" si="0"/>
        <v>0.60646900269541781</v>
      </c>
      <c r="F36" s="3">
        <f t="shared" si="1"/>
        <v>-0.39353099730458219</v>
      </c>
    </row>
    <row r="37" spans="1:6" x14ac:dyDescent="0.2">
      <c r="A37" s="7" t="s">
        <v>75</v>
      </c>
      <c r="B37" s="7" t="s">
        <v>76</v>
      </c>
      <c r="C37" s="8">
        <f>'Tabela original'!D36</f>
        <v>290</v>
      </c>
      <c r="D37" s="8">
        <f>1/'Tabela original'!G36</f>
        <v>8.7796312554872698E-3</v>
      </c>
      <c r="E37" s="8">
        <f t="shared" si="0"/>
        <v>0.60621263430745431</v>
      </c>
      <c r="F37" s="9">
        <f t="shared" si="1"/>
        <v>-0.39378736569254569</v>
      </c>
    </row>
    <row r="38" spans="1:6" x14ac:dyDescent="0.2">
      <c r="A38" t="s">
        <v>77</v>
      </c>
      <c r="B38" t="s">
        <v>78</v>
      </c>
      <c r="C38" s="10">
        <f>'Tabela original'!D37</f>
        <v>75</v>
      </c>
      <c r="D38" s="10">
        <f>1/'Tabela original'!G37</f>
        <v>3.3333333333333333E-2</v>
      </c>
      <c r="E38" s="10">
        <f t="shared" si="0"/>
        <v>0.59523809523809523</v>
      </c>
      <c r="F38" s="3">
        <f t="shared" si="1"/>
        <v>-0.40476190476190477</v>
      </c>
    </row>
    <row r="39" spans="1:6" x14ac:dyDescent="0.2">
      <c r="A39" s="7" t="s">
        <v>79</v>
      </c>
      <c r="B39" s="7" t="s">
        <v>80</v>
      </c>
      <c r="C39" s="8">
        <f>'Tabela original'!D38</f>
        <v>22534</v>
      </c>
      <c r="D39" s="8">
        <f>1/'Tabela original'!G38</f>
        <v>1.091703056768559E-4</v>
      </c>
      <c r="E39" s="8">
        <f t="shared" si="0"/>
        <v>0.5857246828862549</v>
      </c>
      <c r="F39" s="9">
        <f t="shared" si="1"/>
        <v>-0.4142753171137451</v>
      </c>
    </row>
    <row r="40" spans="1:6" x14ac:dyDescent="0.2">
      <c r="A40" t="s">
        <v>81</v>
      </c>
      <c r="B40" t="s">
        <v>82</v>
      </c>
      <c r="C40" s="10">
        <f>'Tabela original'!D39</f>
        <v>19.95</v>
      </c>
      <c r="D40" s="10">
        <f>1/'Tabela original'!G39</f>
        <v>0.12300123001230011</v>
      </c>
      <c r="E40" s="10">
        <f t="shared" si="0"/>
        <v>0.58425584255842544</v>
      </c>
      <c r="F40" s="3">
        <f t="shared" si="1"/>
        <v>-0.41574415744157456</v>
      </c>
    </row>
    <row r="41" spans="1:6" x14ac:dyDescent="0.2">
      <c r="A41" s="7" t="s">
        <v>83</v>
      </c>
      <c r="B41" s="7" t="s">
        <v>84</v>
      </c>
      <c r="C41" s="8">
        <f>'Tabela original'!D40</f>
        <v>78</v>
      </c>
      <c r="D41" s="8">
        <f>1/'Tabela original'!G40</f>
        <v>3.1446540880503145E-2</v>
      </c>
      <c r="E41" s="8">
        <f t="shared" si="0"/>
        <v>0.58400718778077265</v>
      </c>
      <c r="F41" s="9">
        <f t="shared" si="1"/>
        <v>-0.41599281221922735</v>
      </c>
    </row>
    <row r="42" spans="1:6" x14ac:dyDescent="0.2">
      <c r="A42" t="s">
        <v>85</v>
      </c>
      <c r="B42" t="s">
        <v>86</v>
      </c>
      <c r="C42" s="10">
        <f>'Tabela original'!D41</f>
        <v>15.4</v>
      </c>
      <c r="D42" s="10">
        <f>1/'Tabela original'!G41</f>
        <v>0.15822784810126581</v>
      </c>
      <c r="E42" s="10">
        <f t="shared" si="0"/>
        <v>0.58016877637130793</v>
      </c>
      <c r="F42" s="3">
        <f t="shared" si="1"/>
        <v>-0.41983122362869207</v>
      </c>
    </row>
    <row r="43" spans="1:6" x14ac:dyDescent="0.2">
      <c r="A43" s="7" t="s">
        <v>87</v>
      </c>
      <c r="B43" s="7" t="s">
        <v>88</v>
      </c>
      <c r="C43" s="8">
        <f>'Tabela original'!D42</f>
        <v>7.35</v>
      </c>
      <c r="D43" s="8">
        <f>1/'Tabela original'!G42</f>
        <v>0.31847133757961782</v>
      </c>
      <c r="E43" s="8">
        <f t="shared" si="0"/>
        <v>0.5573248407643312</v>
      </c>
      <c r="F43" s="9">
        <f t="shared" si="1"/>
        <v>-0.4426751592356688</v>
      </c>
    </row>
    <row r="44" spans="1:6" x14ac:dyDescent="0.2">
      <c r="A44" t="s">
        <v>89</v>
      </c>
      <c r="B44" t="s">
        <v>90</v>
      </c>
      <c r="C44" s="10">
        <f>'Tabela original'!D43</f>
        <v>16.5</v>
      </c>
      <c r="D44" s="10">
        <f>1/'Tabela original'!G43</f>
        <v>0.1287001287001287</v>
      </c>
      <c r="E44" s="10">
        <f t="shared" si="0"/>
        <v>0.50560764846479134</v>
      </c>
      <c r="F44" s="3">
        <f t="shared" si="1"/>
        <v>-0.49439235153520866</v>
      </c>
    </row>
    <row r="45" spans="1:6" x14ac:dyDescent="0.2">
      <c r="A45" s="7" t="s">
        <v>91</v>
      </c>
      <c r="B45" s="7" t="s">
        <v>92</v>
      </c>
      <c r="C45" s="8">
        <f>'Tabela original'!D44</f>
        <v>17</v>
      </c>
      <c r="D45" s="8">
        <f>1/'Tabela original'!G44</f>
        <v>0.12437810945273634</v>
      </c>
      <c r="E45" s="8">
        <f t="shared" si="0"/>
        <v>0.5034352049277423</v>
      </c>
      <c r="F45" s="9">
        <f t="shared" si="1"/>
        <v>-0.4965647950722577</v>
      </c>
    </row>
    <row r="46" spans="1:6" ht="12.6" x14ac:dyDescent="0.25">
      <c r="A46" s="11" t="s">
        <v>93</v>
      </c>
      <c r="B46" s="11" t="s">
        <v>94</v>
      </c>
      <c r="C46" s="12">
        <f>'Tabela original'!D45</f>
        <v>84</v>
      </c>
      <c r="D46" s="12">
        <f>1/'Tabela original'!G45</f>
        <v>1.926782273603083E-2</v>
      </c>
      <c r="E46" s="12">
        <f t="shared" si="0"/>
        <v>0.38535645472061658</v>
      </c>
      <c r="F46" s="13">
        <f t="shared" si="1"/>
        <v>-0.61464354527938347</v>
      </c>
    </row>
    <row r="49" spans="3:5" x14ac:dyDescent="0.2">
      <c r="C49" s="14" t="s">
        <v>97</v>
      </c>
      <c r="D49" s="15">
        <f>C3</f>
        <v>4.2</v>
      </c>
      <c r="E49" t="s">
        <v>98</v>
      </c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11.5703125"/>
  </cols>
  <sheetData/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Tabela original</vt:lpstr>
      <vt:lpstr>Cálculo conforme fórmula Mankiw</vt:lpstr>
      <vt:lpstr>Sheet3</vt:lpstr>
      <vt:lpstr>e</vt:lpstr>
      <vt:lpstr>P</vt:lpstr>
      <vt:lpstr>Pst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Roberto Guena</cp:lastModifiedBy>
  <cp:revision>5</cp:revision>
  <dcterms:created xsi:type="dcterms:W3CDTF">2012-10-18T16:01:31Z</dcterms:created>
  <dcterms:modified xsi:type="dcterms:W3CDTF">2013-10-23T20:27:54Z</dcterms:modified>
</cp:coreProperties>
</file>